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OGRAMATICA\"/>
    </mc:Choice>
  </mc:AlternateContent>
  <bookViews>
    <workbookView xWindow="0" yWindow="0" windowWidth="28800" windowHeight="1233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I31" i="1"/>
  <c r="H31" i="1"/>
  <c r="J30" i="1"/>
  <c r="P30" i="1" s="1"/>
  <c r="P29" i="1"/>
  <c r="J29" i="1"/>
  <c r="N29" i="1" s="1"/>
  <c r="P28" i="1"/>
  <c r="N28" i="1"/>
  <c r="J28" i="1"/>
  <c r="J27" i="1"/>
  <c r="P27" i="1" s="1"/>
  <c r="J26" i="1"/>
  <c r="P25" i="1"/>
  <c r="O25" i="1"/>
  <c r="N25" i="1"/>
  <c r="J25" i="1"/>
  <c r="P24" i="1"/>
  <c r="O24" i="1"/>
  <c r="N24" i="1"/>
  <c r="J24" i="1"/>
  <c r="P23" i="1"/>
  <c r="O23" i="1"/>
  <c r="N23" i="1"/>
  <c r="J23" i="1"/>
  <c r="O22" i="1"/>
  <c r="J22" i="1"/>
  <c r="N22" i="1" s="1"/>
  <c r="O21" i="1"/>
  <c r="J21" i="1"/>
  <c r="P21" i="1" s="1"/>
  <c r="O20" i="1"/>
  <c r="J20" i="1"/>
  <c r="P20" i="1" s="1"/>
  <c r="O19" i="1"/>
  <c r="J19" i="1"/>
  <c r="P19" i="1" s="1"/>
  <c r="O18" i="1"/>
  <c r="J18" i="1"/>
  <c r="P18" i="1" s="1"/>
  <c r="O17" i="1"/>
  <c r="J17" i="1"/>
  <c r="P17" i="1" s="1"/>
  <c r="O16" i="1"/>
  <c r="J16" i="1"/>
  <c r="P16" i="1" s="1"/>
  <c r="O15" i="1"/>
  <c r="J15" i="1"/>
  <c r="P15" i="1" s="1"/>
  <c r="O14" i="1"/>
  <c r="J14" i="1"/>
  <c r="J11" i="1" s="1"/>
  <c r="N11" i="1" s="1"/>
  <c r="O13" i="1"/>
  <c r="J13" i="1"/>
  <c r="P13" i="1" s="1"/>
  <c r="N12" i="1"/>
  <c r="O11" i="1"/>
  <c r="M11" i="1"/>
  <c r="L11" i="1"/>
  <c r="K11" i="1"/>
  <c r="I11" i="1"/>
  <c r="H11" i="1"/>
  <c r="P11" i="1" l="1"/>
  <c r="N14" i="1"/>
  <c r="N16" i="1"/>
  <c r="N18" i="1"/>
  <c r="N20" i="1"/>
  <c r="N27" i="1"/>
  <c r="N30" i="1"/>
  <c r="P14" i="1"/>
  <c r="N13" i="1"/>
  <c r="N15" i="1"/>
  <c r="N17" i="1"/>
  <c r="N19" i="1"/>
  <c r="N21" i="1"/>
  <c r="J31" i="1"/>
  <c r="N31" i="1" l="1"/>
</calcChain>
</file>

<file path=xl/comments1.xml><?xml version="1.0" encoding="utf-8"?>
<comments xmlns="http://schemas.openxmlformats.org/spreadsheetml/2006/main">
  <authors>
    <author>DGCG</author>
    <author>Compras</author>
  </authors>
  <commentList>
    <comment ref="N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P22" authorId="1" shapeId="0">
      <text>
        <r>
          <rPr>
            <b/>
            <sz val="9"/>
            <color indexed="81"/>
            <rFont val="Tahoma"/>
            <family val="2"/>
          </rPr>
          <t>Compras:
Esta tecleado</t>
        </r>
      </text>
    </comment>
  </commentList>
</comments>
</file>

<file path=xl/sharedStrings.xml><?xml version="1.0" encoding="utf-8"?>
<sst xmlns="http://schemas.openxmlformats.org/spreadsheetml/2006/main" count="79" uniqueCount="62">
  <si>
    <t>PROGRAMAS Y PROYECTOS DE INVERSIÓN</t>
  </si>
  <si>
    <t>Del 1 de Enero al 30 de Septiembre de 2019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</si>
  <si>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</si>
  <si>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</si>
  <si>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</si>
  <si>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</si>
  <si>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</si>
  <si>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</si>
  <si>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</si>
  <si>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</si>
  <si>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</si>
  <si>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</si>
  <si>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</si>
  <si>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</si>
  <si>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Devengado</t>
  </si>
  <si>
    <t>Pagado</t>
  </si>
  <si>
    <t>Ejercido</t>
  </si>
  <si>
    <t>Devengado/ Aprobado</t>
  </si>
  <si>
    <t>Devengado/ Modificado</t>
  </si>
  <si>
    <t>3 = (1 + 2 )</t>
  </si>
  <si>
    <t>6 = ( 3 - 7 )</t>
  </si>
  <si>
    <t>5/1</t>
  </si>
  <si>
    <t>5/3</t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</si>
  <si>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</si>
  <si>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</si>
  <si>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</si>
  <si>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</si>
  <si>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</si>
  <si>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</si>
  <si>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</si>
  <si>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</si>
  <si>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</si>
  <si>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</si>
  <si>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</si>
  <si>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</si>
  <si>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</si>
  <si>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</si>
  <si>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</si>
  <si>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</si>
  <si>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</si>
  <si>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</si>
  <si>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</si>
  <si>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</si>
  <si>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</si>
  <si>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</si>
  <si>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</si>
  <si>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</si>
  <si>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</si>
  <si>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</si>
  <si>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</si>
  <si>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P2880</t>
  </si>
  <si>
    <t>Adm. e Imp. ext. MD</t>
  </si>
  <si>
    <t>P2881</t>
  </si>
  <si>
    <t>Adm. e Imp. ext. SFR</t>
  </si>
  <si>
    <t>P3037</t>
  </si>
  <si>
    <t>Movil Académica ITSP</t>
  </si>
  <si>
    <t>Q1470</t>
  </si>
  <si>
    <t>INST TEC PURÍSIMA</t>
  </si>
  <si>
    <t>Q2901</t>
  </si>
  <si>
    <t>ITESPR M DOBLADO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</si>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</sst>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right" vertical="center" wrapText="1"/>
    </xf>
    <xf numFmtId="43" fontId="3" fillId="0" borderId="12" xfId="1" applyFont="1" applyBorder="1"/>
    <xf numFmtId="43" fontId="3" fillId="0" borderId="0" xfId="1" applyFont="1"/>
    <xf numFmtId="43" fontId="3" fillId="0" borderId="12" xfId="1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43" fontId="3" fillId="3" borderId="15" xfId="1" applyFont="1" applyFill="1" applyBorder="1" applyAlignment="1">
      <alignment horizontal="right" vertical="center" wrapText="1"/>
    </xf>
    <xf numFmtId="4" fontId="3" fillId="3" borderId="15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3" fontId="3" fillId="0" borderId="15" xfId="1" applyFont="1" applyFill="1" applyBorder="1" applyAlignment="1">
      <alignment horizontal="right" vertical="top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1066794</xdr:colOff>
      <xdr:row>40</xdr:row>
      <xdr:rowOff>66674</xdr:rowOff>
    </xdr:from>
    <xdr:to>
      <xdr:col>14</xdr:col>
      <xdr:colOff>704850</xdr:colOff>
      <xdr:row>48</xdr:row>
      <xdr:rowOff>47625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9544044" y="7010399"/>
          <a:ext cx="3743331" cy="12763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9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9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4</xdr:col>
      <xdr:colOff>619126</xdr:colOff>
      <xdr:row>40</xdr:row>
      <xdr:rowOff>49511</xdr:rowOff>
    </xdr:from>
    <xdr:to>
      <xdr:col>7</xdr:col>
      <xdr:colOff>762000</xdr:colOff>
      <xdr:row>47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857501" y="6993236"/>
          <a:ext cx="3248024" cy="1083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P41"/>
  <sheetViews>
    <sheetView showGridLines="0" tabSelected="1" view="pageLayout" zoomScaleNormal="85" workbookViewId="0">
      <selection activeCell="B4" sqref="B4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1.7109375" style="3" customWidth="1"/>
    <col min="5" max="5" width="13.5703125" style="3" customWidth="1"/>
    <col min="6" max="6" width="22.28515625" style="3" customWidth="1"/>
    <col min="7" max="7" width="7.42578125" style="3" customWidth="1"/>
    <col min="8" max="8" width="13.7109375" style="3" customWidth="1"/>
    <col min="9" max="9" width="15.42578125" style="3" customWidth="1"/>
    <col min="10" max="10" width="14.5703125" style="3" customWidth="1"/>
    <col min="11" max="11" width="14.85546875" style="3" customWidth="1"/>
    <col min="12" max="12" width="14" style="3" customWidth="1"/>
    <col min="13" max="13" width="13.5703125" style="3" customWidth="1"/>
    <col min="14" max="14" width="14.85546875" style="3" customWidth="1"/>
    <col min="15" max="15" width="12.85546875" style="2" customWidth="1"/>
    <col min="16" max="16" width="11.140625" style="3" customWidth="1"/>
    <col min="17" max="17" width="7.140625" style="3" customWidth="1"/>
    <col min="18" max="16384" width="11.42578125" style="3"/>
  </cols>
  <sheetData>
    <row r="1" spans="2:16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6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6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6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6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8"/>
      <c r="L5" s="8"/>
      <c r="M5" s="9"/>
      <c r="N5" s="4"/>
    </row>
    <row r="6" spans="2:16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6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7"/>
      <c r="N7" s="18" t="s">
        <v>8</v>
      </c>
      <c r="O7" s="19" t="s">
        <v>9</v>
      </c>
      <c r="P7" s="20"/>
    </row>
    <row r="8" spans="2:16" ht="38.2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18"/>
      <c r="O8" s="27" t="s">
        <v>17</v>
      </c>
      <c r="P8" s="27" t="s">
        <v>18</v>
      </c>
    </row>
    <row r="9" spans="2:16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19</v>
      </c>
      <c r="K9" s="26">
        <v>5</v>
      </c>
      <c r="L9" s="26">
        <v>6</v>
      </c>
      <c r="M9" s="26">
        <v>7</v>
      </c>
      <c r="N9" s="26" t="s">
        <v>20</v>
      </c>
      <c r="O9" s="33" t="s">
        <v>21</v>
      </c>
      <c r="P9" s="33" t="s">
        <v>22</v>
      </c>
    </row>
    <row r="10" spans="2:16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9"/>
      <c r="L10" s="39"/>
      <c r="M10" s="37"/>
      <c r="N10" s="38"/>
      <c r="O10" s="40"/>
      <c r="P10" s="41"/>
    </row>
    <row r="11" spans="2:16" x14ac:dyDescent="0.2">
      <c r="B11" s="42"/>
      <c r="C11" s="43"/>
      <c r="D11" s="44"/>
      <c r="E11" s="45"/>
      <c r="F11" s="45"/>
      <c r="G11" s="46"/>
      <c r="H11" s="47">
        <f t="shared" ref="H11:M11" si="0">SUM(H13:H30)</f>
        <v>20631070.600000005</v>
      </c>
      <c r="I11" s="47">
        <f t="shared" si="0"/>
        <v>87493397.289999992</v>
      </c>
      <c r="J11" s="47">
        <f t="shared" si="0"/>
        <v>108124467.88999999</v>
      </c>
      <c r="K11" s="47">
        <f t="shared" si="0"/>
        <v>5373814.6599999992</v>
      </c>
      <c r="L11" s="47">
        <f t="shared" si="0"/>
        <v>60837268.640000001</v>
      </c>
      <c r="M11" s="47">
        <f t="shared" si="0"/>
        <v>86518252.080000013</v>
      </c>
      <c r="N11" s="48">
        <f>+J11-M11</f>
        <v>21606215.809999973</v>
      </c>
      <c r="O11" s="49">
        <f>K11/H11</f>
        <v>0.26047192432175564</v>
      </c>
      <c r="P11" s="50">
        <f>K11/J11</f>
        <v>4.9700264564233779E-2</v>
      </c>
    </row>
    <row r="12" spans="2:16" x14ac:dyDescent="0.2">
      <c r="B12" s="42"/>
      <c r="C12" s="51"/>
      <c r="D12" s="52" t="s">
        <v>23</v>
      </c>
      <c r="E12" s="37"/>
      <c r="F12" s="37"/>
      <c r="G12" s="53"/>
      <c r="H12" s="54"/>
      <c r="I12" s="54"/>
      <c r="J12" s="55"/>
      <c r="K12" s="54"/>
      <c r="L12" s="54"/>
      <c r="M12" s="55"/>
      <c r="N12" s="54">
        <f>+J12-K12</f>
        <v>0</v>
      </c>
      <c r="O12" s="49"/>
      <c r="P12" s="50"/>
    </row>
    <row r="13" spans="2:16" x14ac:dyDescent="0.2">
      <c r="B13" s="56"/>
      <c r="C13" s="51"/>
      <c r="D13" s="52"/>
      <c r="E13" s="41" t="s">
        <v>24</v>
      </c>
      <c r="F13" s="57" t="s">
        <v>25</v>
      </c>
      <c r="G13" s="58" t="s">
        <v>26</v>
      </c>
      <c r="H13" s="59">
        <v>3414797.45</v>
      </c>
      <c r="I13" s="59">
        <v>3260111.21</v>
      </c>
      <c r="J13" s="55">
        <f t="shared" ref="J13:J30" si="1">+H13+I13</f>
        <v>6674908.6600000001</v>
      </c>
      <c r="K13" s="59">
        <v>46749.919999999998</v>
      </c>
      <c r="L13" s="59">
        <v>4482141.46</v>
      </c>
      <c r="M13" s="60">
        <v>4900948.12</v>
      </c>
      <c r="N13" s="61">
        <f>+J13-M13</f>
        <v>1773960.54</v>
      </c>
      <c r="O13" s="49">
        <f t="shared" ref="O13:O25" si="2">K13/H13</f>
        <v>1.3690393261831678E-2</v>
      </c>
      <c r="P13" s="50">
        <f t="shared" ref="P13:P21" si="3">K13/J13</f>
        <v>7.0038291729972524E-3</v>
      </c>
    </row>
    <row r="14" spans="2:16" x14ac:dyDescent="0.2">
      <c r="B14" s="56"/>
      <c r="C14" s="43"/>
      <c r="D14" s="44"/>
      <c r="E14" s="41" t="s">
        <v>27</v>
      </c>
      <c r="F14" s="57" t="s">
        <v>28</v>
      </c>
      <c r="G14" s="58" t="s">
        <v>26</v>
      </c>
      <c r="H14" s="59">
        <v>1324695.1100000001</v>
      </c>
      <c r="I14" s="59">
        <v>1005396.06</v>
      </c>
      <c r="J14" s="55">
        <f t="shared" si="1"/>
        <v>2330091.17</v>
      </c>
      <c r="K14" s="59">
        <v>36836.959999999999</v>
      </c>
      <c r="L14" s="59">
        <v>1441828.94</v>
      </c>
      <c r="M14" s="60">
        <v>1759275.46</v>
      </c>
      <c r="N14" s="61">
        <f t="shared" ref="N14:N30" si="4">+J14-M14</f>
        <v>570815.71</v>
      </c>
      <c r="O14" s="49">
        <f t="shared" si="2"/>
        <v>2.7807877995412844E-2</v>
      </c>
      <c r="P14" s="50">
        <f t="shared" si="3"/>
        <v>1.5809235481545558E-2</v>
      </c>
    </row>
    <row r="15" spans="2:16" x14ac:dyDescent="0.2">
      <c r="B15" s="56"/>
      <c r="C15" s="51"/>
      <c r="D15" s="52"/>
      <c r="E15" s="41" t="s">
        <v>29</v>
      </c>
      <c r="F15" s="57" t="s">
        <v>30</v>
      </c>
      <c r="G15" s="58" t="s">
        <v>26</v>
      </c>
      <c r="H15" s="59">
        <v>1403445.05</v>
      </c>
      <c r="I15" s="59">
        <v>898744.81</v>
      </c>
      <c r="J15" s="55">
        <f t="shared" si="1"/>
        <v>2302189.8600000003</v>
      </c>
      <c r="K15" s="59">
        <v>73772.210000000006</v>
      </c>
      <c r="L15" s="59">
        <v>794996.27</v>
      </c>
      <c r="M15" s="60">
        <v>1631985.9</v>
      </c>
      <c r="N15" s="61">
        <f t="shared" si="4"/>
        <v>670203.96000000043</v>
      </c>
      <c r="O15" s="49">
        <f t="shared" si="2"/>
        <v>5.256508617847204E-2</v>
      </c>
      <c r="P15" s="50">
        <f t="shared" si="3"/>
        <v>3.2044364056055742E-2</v>
      </c>
    </row>
    <row r="16" spans="2:16" x14ac:dyDescent="0.2">
      <c r="B16" s="56"/>
      <c r="C16" s="51"/>
      <c r="D16" s="52"/>
      <c r="E16" s="41" t="s">
        <v>31</v>
      </c>
      <c r="F16" s="57" t="s">
        <v>32</v>
      </c>
      <c r="G16" s="58" t="s">
        <v>26</v>
      </c>
      <c r="H16" s="59">
        <v>373387.02</v>
      </c>
      <c r="I16" s="59">
        <v>373387.02</v>
      </c>
      <c r="J16" s="55">
        <f t="shared" si="1"/>
        <v>746774.04</v>
      </c>
      <c r="K16" s="59">
        <v>5259.59</v>
      </c>
      <c r="L16" s="59">
        <v>537610.42000000004</v>
      </c>
      <c r="M16" s="60">
        <v>542870.01</v>
      </c>
      <c r="N16" s="61">
        <f t="shared" si="4"/>
        <v>203904.03000000003</v>
      </c>
      <c r="O16" s="49">
        <f t="shared" si="2"/>
        <v>1.4086161859616865E-2</v>
      </c>
      <c r="P16" s="50">
        <f t="shared" si="3"/>
        <v>7.0430809298084327E-3</v>
      </c>
    </row>
    <row r="17" spans="1:16" x14ac:dyDescent="0.2">
      <c r="B17" s="56"/>
      <c r="C17" s="51"/>
      <c r="D17" s="52"/>
      <c r="E17" s="41" t="s">
        <v>33</v>
      </c>
      <c r="F17" s="57" t="s">
        <v>34</v>
      </c>
      <c r="G17" s="58" t="s">
        <v>26</v>
      </c>
      <c r="H17" s="59">
        <v>838598.71</v>
      </c>
      <c r="I17" s="59">
        <v>788598.71</v>
      </c>
      <c r="J17" s="55">
        <f t="shared" si="1"/>
        <v>1627197.42</v>
      </c>
      <c r="K17" s="59">
        <v>10443.68</v>
      </c>
      <c r="L17" s="59">
        <v>1087443.7</v>
      </c>
      <c r="M17" s="60">
        <v>1097887.3799999999</v>
      </c>
      <c r="N17" s="61">
        <f t="shared" si="4"/>
        <v>529310.04</v>
      </c>
      <c r="O17" s="49">
        <f t="shared" si="2"/>
        <v>1.2453727719185259E-2</v>
      </c>
      <c r="P17" s="50">
        <f t="shared" si="3"/>
        <v>6.4182009334798479E-3</v>
      </c>
    </row>
    <row r="18" spans="1:16" x14ac:dyDescent="0.2">
      <c r="B18" s="56"/>
      <c r="C18" s="51"/>
      <c r="D18" s="52"/>
      <c r="E18" s="41" t="s">
        <v>35</v>
      </c>
      <c r="F18" s="57" t="s">
        <v>36</v>
      </c>
      <c r="G18" s="58" t="s">
        <v>26</v>
      </c>
      <c r="H18" s="59">
        <v>479102.63</v>
      </c>
      <c r="I18" s="59">
        <v>434200.32000000001</v>
      </c>
      <c r="J18" s="55">
        <f t="shared" si="1"/>
        <v>913302.95</v>
      </c>
      <c r="K18" s="59">
        <v>5336.55</v>
      </c>
      <c r="L18" s="59">
        <v>625500.39</v>
      </c>
      <c r="M18" s="60">
        <v>631837.43999999994</v>
      </c>
      <c r="N18" s="61">
        <f t="shared" si="4"/>
        <v>281465.51</v>
      </c>
      <c r="O18" s="49">
        <f t="shared" si="2"/>
        <v>1.1138636412828709E-2</v>
      </c>
      <c r="P18" s="50">
        <f t="shared" si="3"/>
        <v>5.843132336318415E-3</v>
      </c>
    </row>
    <row r="19" spans="1:16" x14ac:dyDescent="0.2">
      <c r="B19" s="56"/>
      <c r="C19" s="51"/>
      <c r="D19" s="52"/>
      <c r="E19" s="41" t="s">
        <v>37</v>
      </c>
      <c r="F19" s="57" t="s">
        <v>38</v>
      </c>
      <c r="G19" s="58" t="s">
        <v>26</v>
      </c>
      <c r="H19" s="59">
        <v>920561.79</v>
      </c>
      <c r="I19" s="59">
        <v>657896.89</v>
      </c>
      <c r="J19" s="55">
        <f t="shared" si="1"/>
        <v>1578458.6800000002</v>
      </c>
      <c r="K19" s="59">
        <v>8552.33</v>
      </c>
      <c r="L19" s="59">
        <v>1077294.27</v>
      </c>
      <c r="M19" s="60">
        <v>1149004.72</v>
      </c>
      <c r="N19" s="61">
        <f t="shared" si="4"/>
        <v>429453.9600000002</v>
      </c>
      <c r="O19" s="49">
        <f t="shared" si="2"/>
        <v>9.2903378055697924E-3</v>
      </c>
      <c r="P19" s="50">
        <f t="shared" si="3"/>
        <v>5.4181525993445704E-3</v>
      </c>
    </row>
    <row r="20" spans="1:16" x14ac:dyDescent="0.2">
      <c r="B20" s="56"/>
      <c r="C20" s="51"/>
      <c r="D20" s="52"/>
      <c r="E20" s="41" t="s">
        <v>39</v>
      </c>
      <c r="F20" s="57" t="s">
        <v>40</v>
      </c>
      <c r="G20" s="58" t="s">
        <v>26</v>
      </c>
      <c r="H20" s="59">
        <v>145177.29999999999</v>
      </c>
      <c r="I20" s="59">
        <v>140788.62</v>
      </c>
      <c r="J20" s="55">
        <f t="shared" si="1"/>
        <v>285965.92</v>
      </c>
      <c r="K20" s="59">
        <v>1515.36</v>
      </c>
      <c r="L20" s="59">
        <v>200420.77</v>
      </c>
      <c r="M20" s="60">
        <v>201936.13</v>
      </c>
      <c r="N20" s="61">
        <f t="shared" si="4"/>
        <v>84029.789999999979</v>
      </c>
      <c r="O20" s="49">
        <f t="shared" si="2"/>
        <v>1.0437995471743861E-2</v>
      </c>
      <c r="P20" s="50">
        <f t="shared" si="3"/>
        <v>5.2990929828281635E-3</v>
      </c>
    </row>
    <row r="21" spans="1:16" s="3" customFormat="1" x14ac:dyDescent="0.2">
      <c r="A21" s="2"/>
      <c r="B21" s="56"/>
      <c r="C21" s="51"/>
      <c r="D21" s="52"/>
      <c r="E21" s="41" t="s">
        <v>41</v>
      </c>
      <c r="F21" s="57" t="s">
        <v>42</v>
      </c>
      <c r="G21" s="58" t="s">
        <v>26</v>
      </c>
      <c r="H21" s="59">
        <v>253055.59</v>
      </c>
      <c r="I21" s="59">
        <v>245258.06</v>
      </c>
      <c r="J21" s="55">
        <f t="shared" si="1"/>
        <v>498313.65</v>
      </c>
      <c r="K21" s="59">
        <v>2692.43</v>
      </c>
      <c r="L21" s="59">
        <v>342058.81</v>
      </c>
      <c r="M21" s="60">
        <v>350251.24</v>
      </c>
      <c r="N21" s="61">
        <f t="shared" si="4"/>
        <v>148062.41000000003</v>
      </c>
      <c r="O21" s="49">
        <f t="shared" si="2"/>
        <v>1.0639678024895636E-2</v>
      </c>
      <c r="P21" s="50">
        <f t="shared" si="3"/>
        <v>5.4030829779597644E-3</v>
      </c>
    </row>
    <row r="22" spans="1:16" s="3" customFormat="1" x14ac:dyDescent="0.2">
      <c r="A22" s="2"/>
      <c r="B22" s="56"/>
      <c r="C22" s="51"/>
      <c r="D22" s="52"/>
      <c r="E22" s="41" t="s">
        <v>43</v>
      </c>
      <c r="F22" s="57" t="s">
        <v>44</v>
      </c>
      <c r="G22" s="58" t="s">
        <v>26</v>
      </c>
      <c r="H22" s="59">
        <v>1000</v>
      </c>
      <c r="I22" s="59">
        <v>1000</v>
      </c>
      <c r="J22" s="55">
        <f t="shared" si="1"/>
        <v>2000</v>
      </c>
      <c r="K22" s="59"/>
      <c r="L22" s="59"/>
      <c r="M22" s="60"/>
      <c r="N22" s="61">
        <f t="shared" si="4"/>
        <v>2000</v>
      </c>
      <c r="O22" s="49">
        <f t="shared" si="2"/>
        <v>0</v>
      </c>
      <c r="P22" s="50">
        <v>0</v>
      </c>
    </row>
    <row r="23" spans="1:16" s="3" customFormat="1" x14ac:dyDescent="0.2">
      <c r="A23" s="2"/>
      <c r="B23" s="56"/>
      <c r="C23" s="51"/>
      <c r="D23" s="52"/>
      <c r="E23" s="41" t="s">
        <v>45</v>
      </c>
      <c r="F23" s="57" t="s">
        <v>46</v>
      </c>
      <c r="G23" s="58" t="s">
        <v>26</v>
      </c>
      <c r="H23" s="59">
        <v>259055.59</v>
      </c>
      <c r="I23" s="59">
        <v>798474.63</v>
      </c>
      <c r="J23" s="55">
        <f t="shared" si="1"/>
        <v>1057530.22</v>
      </c>
      <c r="K23" s="59">
        <v>2692.43</v>
      </c>
      <c r="L23" s="59">
        <v>534645.04</v>
      </c>
      <c r="M23" s="60">
        <v>771875.03</v>
      </c>
      <c r="N23" s="61">
        <f t="shared" si="4"/>
        <v>285655.18999999994</v>
      </c>
      <c r="O23" s="49">
        <f t="shared" si="2"/>
        <v>1.0393251888523232E-2</v>
      </c>
      <c r="P23" s="50">
        <f t="shared" ref="P23:P30" si="5">K23/J23</f>
        <v>2.5459603414453723E-3</v>
      </c>
    </row>
    <row r="24" spans="1:16" s="3" customFormat="1" x14ac:dyDescent="0.2">
      <c r="A24" s="2"/>
      <c r="B24" s="56"/>
      <c r="C24" s="51"/>
      <c r="D24" s="52"/>
      <c r="E24" s="41" t="s">
        <v>47</v>
      </c>
      <c r="F24" s="57" t="s">
        <v>46</v>
      </c>
      <c r="G24" s="58" t="s">
        <v>26</v>
      </c>
      <c r="H24" s="59">
        <v>10885007.630000001</v>
      </c>
      <c r="I24" s="59">
        <v>11209599.899999999</v>
      </c>
      <c r="J24" s="55">
        <f t="shared" si="1"/>
        <v>22094607.530000001</v>
      </c>
      <c r="K24" s="59">
        <v>244133.42</v>
      </c>
      <c r="L24" s="59">
        <v>16149258.630000001</v>
      </c>
      <c r="M24" s="60">
        <v>17019970.460000001</v>
      </c>
      <c r="N24" s="61">
        <f t="shared" si="4"/>
        <v>5074637.07</v>
      </c>
      <c r="O24" s="49">
        <f t="shared" si="2"/>
        <v>2.2428410553167431E-2</v>
      </c>
      <c r="P24" s="50">
        <f t="shared" si="5"/>
        <v>1.1049457188525132E-2</v>
      </c>
    </row>
    <row r="25" spans="1:16" s="3" customFormat="1" x14ac:dyDescent="0.2">
      <c r="A25" s="2"/>
      <c r="B25" s="56"/>
      <c r="C25" s="51"/>
      <c r="D25" s="52"/>
      <c r="E25" s="41" t="s">
        <v>48</v>
      </c>
      <c r="F25" s="57" t="s">
        <v>49</v>
      </c>
      <c r="G25" s="58" t="s">
        <v>26</v>
      </c>
      <c r="H25" s="59">
        <v>333186.73</v>
      </c>
      <c r="I25" s="59">
        <v>333186.73</v>
      </c>
      <c r="J25" s="55">
        <f t="shared" si="1"/>
        <v>666373.46</v>
      </c>
      <c r="K25" s="59">
        <v>4684.22</v>
      </c>
      <c r="L25" s="59">
        <v>483457.88</v>
      </c>
      <c r="M25" s="60">
        <v>488150.1</v>
      </c>
      <c r="N25" s="61">
        <f t="shared" si="4"/>
        <v>178223.35999999999</v>
      </c>
      <c r="O25" s="49">
        <f t="shared" si="2"/>
        <v>1.4058843219836518E-2</v>
      </c>
      <c r="P25" s="50">
        <f t="shared" si="5"/>
        <v>7.0294216099182592E-3</v>
      </c>
    </row>
    <row r="26" spans="1:16" s="3" customFormat="1" x14ac:dyDescent="0.2">
      <c r="A26" s="2"/>
      <c r="B26" s="56"/>
      <c r="C26" s="51"/>
      <c r="D26" s="52"/>
      <c r="E26" s="41" t="s">
        <v>50</v>
      </c>
      <c r="F26" s="57" t="s">
        <v>51</v>
      </c>
      <c r="G26" s="58" t="s">
        <v>26</v>
      </c>
      <c r="H26" s="59"/>
      <c r="I26" s="59">
        <v>249832</v>
      </c>
      <c r="J26" s="55">
        <f t="shared" si="1"/>
        <v>249832</v>
      </c>
      <c r="K26" s="59"/>
      <c r="L26" s="59"/>
      <c r="M26" s="60">
        <v>178568.73</v>
      </c>
      <c r="N26" s="61"/>
      <c r="O26" s="49"/>
      <c r="P26" s="50"/>
    </row>
    <row r="27" spans="1:16" s="3" customFormat="1" x14ac:dyDescent="0.2">
      <c r="A27" s="2"/>
      <c r="B27" s="56"/>
      <c r="C27" s="51"/>
      <c r="D27" s="52"/>
      <c r="E27" s="41" t="s">
        <v>52</v>
      </c>
      <c r="F27" s="57" t="s">
        <v>53</v>
      </c>
      <c r="G27" s="58" t="s">
        <v>26</v>
      </c>
      <c r="H27" s="59"/>
      <c r="I27" s="59">
        <v>248932</v>
      </c>
      <c r="J27" s="55">
        <f t="shared" si="1"/>
        <v>248932</v>
      </c>
      <c r="K27" s="59"/>
      <c r="L27" s="59"/>
      <c r="M27" s="60">
        <v>178568.73</v>
      </c>
      <c r="N27" s="61">
        <f t="shared" si="4"/>
        <v>70363.26999999999</v>
      </c>
      <c r="O27" s="49">
        <v>0</v>
      </c>
      <c r="P27" s="50">
        <f t="shared" si="5"/>
        <v>0</v>
      </c>
    </row>
    <row r="28" spans="1:16" s="3" customFormat="1" x14ac:dyDescent="0.2">
      <c r="A28" s="2"/>
      <c r="B28" s="56"/>
      <c r="C28" s="51"/>
      <c r="D28" s="52"/>
      <c r="E28" s="41" t="s">
        <v>54</v>
      </c>
      <c r="F28" s="57" t="s">
        <v>55</v>
      </c>
      <c r="G28" s="58" t="s">
        <v>26</v>
      </c>
      <c r="H28" s="59"/>
      <c r="I28" s="59">
        <v>24000.01</v>
      </c>
      <c r="J28" s="55">
        <f t="shared" si="1"/>
        <v>24000.01</v>
      </c>
      <c r="K28" s="59"/>
      <c r="L28" s="59">
        <v>24000.01</v>
      </c>
      <c r="M28" s="60">
        <v>24000.01</v>
      </c>
      <c r="N28" s="61">
        <f t="shared" si="4"/>
        <v>0</v>
      </c>
      <c r="O28" s="49">
        <v>0</v>
      </c>
      <c r="P28" s="50">
        <f t="shared" si="5"/>
        <v>0</v>
      </c>
    </row>
    <row r="29" spans="1:16" x14ac:dyDescent="0.2">
      <c r="B29" s="56"/>
      <c r="C29" s="51"/>
      <c r="D29" s="52"/>
      <c r="E29" s="41" t="s">
        <v>56</v>
      </c>
      <c r="F29" s="57" t="s">
        <v>57</v>
      </c>
      <c r="G29" s="58" t="s">
        <v>26</v>
      </c>
      <c r="H29" s="59"/>
      <c r="I29" s="59">
        <v>56933989.779999994</v>
      </c>
      <c r="J29" s="55">
        <f t="shared" si="1"/>
        <v>56933989.779999994</v>
      </c>
      <c r="K29" s="59">
        <v>4931145.5599999996</v>
      </c>
      <c r="L29" s="59">
        <v>25141504.960000001</v>
      </c>
      <c r="M29" s="60">
        <v>45701122.079999998</v>
      </c>
      <c r="N29" s="61">
        <f t="shared" si="4"/>
        <v>11232867.699999996</v>
      </c>
      <c r="O29" s="49">
        <v>0</v>
      </c>
      <c r="P29" s="50">
        <f t="shared" si="5"/>
        <v>8.66116282918966E-2</v>
      </c>
    </row>
    <row r="30" spans="1:16" x14ac:dyDescent="0.2">
      <c r="B30" s="62"/>
      <c r="C30" s="63"/>
      <c r="D30" s="64"/>
      <c r="E30" s="65" t="s">
        <v>58</v>
      </c>
      <c r="F30" s="66" t="s">
        <v>59</v>
      </c>
      <c r="G30" s="67">
        <v>3058</v>
      </c>
      <c r="H30" s="68"/>
      <c r="I30" s="69">
        <v>9890000.5399999991</v>
      </c>
      <c r="J30" s="69">
        <f t="shared" si="1"/>
        <v>9890000.5399999991</v>
      </c>
      <c r="K30" s="70"/>
      <c r="L30" s="70">
        <v>7915107.0899999999</v>
      </c>
      <c r="M30" s="71">
        <v>9890000.5399999991</v>
      </c>
      <c r="N30" s="72">
        <f t="shared" si="4"/>
        <v>0</v>
      </c>
      <c r="O30" s="49">
        <v>1</v>
      </c>
      <c r="P30" s="50">
        <f t="shared" si="5"/>
        <v>0</v>
      </c>
    </row>
    <row r="31" spans="1:16" s="81" customFormat="1" x14ac:dyDescent="0.2">
      <c r="A31" s="73"/>
      <c r="B31" s="74"/>
      <c r="C31" s="75" t="s">
        <v>60</v>
      </c>
      <c r="D31" s="76"/>
      <c r="E31" s="77">
        <v>0</v>
      </c>
      <c r="F31" s="77">
        <v>0</v>
      </c>
      <c r="G31" s="77">
        <v>0</v>
      </c>
      <c r="H31" s="78">
        <f t="shared" ref="H31:N31" si="6">SUM(H13:H30)</f>
        <v>20631070.600000005</v>
      </c>
      <c r="I31" s="78">
        <f t="shared" si="6"/>
        <v>87493397.289999992</v>
      </c>
      <c r="J31" s="78">
        <f t="shared" si="6"/>
        <v>108124467.88999999</v>
      </c>
      <c r="K31" s="78">
        <f t="shared" si="6"/>
        <v>5373814.6599999992</v>
      </c>
      <c r="L31" s="78">
        <f t="shared" si="6"/>
        <v>60837268.640000001</v>
      </c>
      <c r="M31" s="78">
        <f t="shared" si="6"/>
        <v>86518252.080000013</v>
      </c>
      <c r="N31" s="78">
        <f t="shared" si="6"/>
        <v>21534952.539999995</v>
      </c>
      <c r="O31" s="79"/>
      <c r="P31" s="80"/>
    </row>
    <row r="32" spans="1:16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2:15" x14ac:dyDescent="0.2">
      <c r="B33" s="82" t="s">
        <v>61</v>
      </c>
      <c r="G33" s="2"/>
      <c r="H33" s="2"/>
      <c r="I33" s="2"/>
      <c r="J33" s="2"/>
      <c r="K33" s="2"/>
      <c r="L33" s="2"/>
      <c r="M33" s="2"/>
      <c r="N33" s="2"/>
    </row>
    <row r="36" spans="2:15" x14ac:dyDescent="0.2">
      <c r="C36" s="83"/>
      <c r="D36" s="83"/>
      <c r="E36" s="83"/>
      <c r="F36" s="83"/>
      <c r="G36" s="83"/>
      <c r="H36" s="83"/>
      <c r="I36" s="83"/>
      <c r="J36" s="83"/>
      <c r="K36" s="84"/>
      <c r="L36" s="84"/>
      <c r="M36" s="84"/>
      <c r="N36" s="83"/>
      <c r="O36" s="85"/>
    </row>
    <row r="37" spans="2:15" ht="12.75" customHeight="1" x14ac:dyDescent="0.2">
      <c r="C37" s="83"/>
      <c r="D37" s="86"/>
      <c r="E37" s="87"/>
      <c r="F37" s="87"/>
      <c r="G37" s="86"/>
      <c r="H37" s="85"/>
      <c r="I37" s="85"/>
      <c r="J37" s="85"/>
      <c r="K37" s="85"/>
      <c r="L37" s="88"/>
      <c r="M37" s="85"/>
      <c r="N37" s="85"/>
      <c r="O37" s="85"/>
    </row>
    <row r="38" spans="2:15" ht="12.75" customHeight="1" x14ac:dyDescent="0.2">
      <c r="C38" s="83"/>
      <c r="D38" s="89"/>
      <c r="E38" s="89"/>
      <c r="F38" s="89"/>
      <c r="G38" s="86"/>
      <c r="H38" s="83"/>
      <c r="I38" s="85"/>
      <c r="J38" s="85"/>
      <c r="K38" s="85"/>
      <c r="L38" s="88"/>
      <c r="M38" s="85"/>
      <c r="N38" s="85"/>
      <c r="O38" s="85"/>
    </row>
    <row r="39" spans="2:15" x14ac:dyDescent="0.2"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5"/>
    </row>
    <row r="40" spans="2:15" x14ac:dyDescent="0.2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5"/>
    </row>
    <row r="41" spans="2:15" x14ac:dyDescent="0.2"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5"/>
    </row>
  </sheetData>
  <mergeCells count="15">
    <mergeCell ref="D38:F38"/>
    <mergeCell ref="O7:P7"/>
    <mergeCell ref="B10:D10"/>
    <mergeCell ref="C11:D11"/>
    <mergeCell ref="C14:D14"/>
    <mergeCell ref="C31:D31"/>
    <mergeCell ref="O31:P31"/>
    <mergeCell ref="B1:N1"/>
    <mergeCell ref="B2:N2"/>
    <mergeCell ref="B3:N3"/>
    <mergeCell ref="B7:D9"/>
    <mergeCell ref="E7:E9"/>
    <mergeCell ref="G7:G9"/>
    <mergeCell ref="H7:M7"/>
    <mergeCell ref="N7:N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O7"/>
  </dataValidations>
  <pageMargins left="0.23622047244094491" right="0.70866141732283472" top="0.43307086614173229" bottom="0.74803149606299213" header="0.31496062992125984" footer="0.31496062992125984"/>
  <pageSetup scale="57" fitToHeight="0" orientation="landscape" horizontalDpi="4294967294" verticalDpi="4294967294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2019-10-15T13:52:20Z</dcterms:created>
  <dcterms:modified xsi:type="dcterms:W3CDTF">2019-10-15T13:52:48Z</dcterms:modified>
</cp:coreProperties>
</file>